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485" yWindow="-210" windowWidth="9855" windowHeight="9630"/>
  </bookViews>
  <sheets>
    <sheet name="Calculations" sheetId="1" r:id="rId1"/>
    <sheet name="Results" sheetId="2" r:id="rId2"/>
  </sheets>
  <definedNames>
    <definedName name="_xlnm.Print_Area" localSheetId="0">Calculations!$A$1:$C$55</definedName>
    <definedName name="solver_adj" localSheetId="0" hidden="1">Calculations!$B$9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Calculations!$B$25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B40" i="1"/>
  <c r="B37" s="1"/>
  <c r="B32"/>
  <c r="B29"/>
  <c r="B33" s="1"/>
  <c r="B22" s="1"/>
  <c r="B21"/>
  <c r="B41" l="1"/>
  <c r="B20"/>
  <c r="B24" l="1"/>
  <c r="B46"/>
  <c r="B23" s="1"/>
  <c r="B25" l="1"/>
</calcChain>
</file>

<file path=xl/sharedStrings.xml><?xml version="1.0" encoding="utf-8"?>
<sst xmlns="http://schemas.openxmlformats.org/spreadsheetml/2006/main" count="73" uniqueCount="67">
  <si>
    <t>alpha =</t>
  </si>
  <si>
    <t>(kg*m/s^2)/N</t>
  </si>
  <si>
    <t>u_b_bag =</t>
  </si>
  <si>
    <t>u_b_tube =</t>
  </si>
  <si>
    <t>delta z =</t>
  </si>
  <si>
    <t>g_c =</t>
  </si>
  <si>
    <t>g =</t>
  </si>
  <si>
    <t>vdot =</t>
  </si>
  <si>
    <t>m</t>
  </si>
  <si>
    <t>rho =</t>
  </si>
  <si>
    <t>g/cc</t>
  </si>
  <si>
    <t>N_Re =</t>
  </si>
  <si>
    <t>dimensionless (assumes laminar)</t>
  </si>
  <si>
    <t>u_b_needle =</t>
  </si>
  <si>
    <t>L_tube =</t>
  </si>
  <si>
    <t>D_tube =</t>
  </si>
  <si>
    <t>L_needle =</t>
  </si>
  <si>
    <t>D_needle =</t>
  </si>
  <si>
    <t>cm</t>
  </si>
  <si>
    <t>mu =</t>
  </si>
  <si>
    <t>cp</t>
  </si>
  <si>
    <t>A_cs =</t>
  </si>
  <si>
    <t>mm/m</t>
  </si>
  <si>
    <t>ml/m^3</t>
  </si>
  <si>
    <t>cp/(Pa*s)</t>
  </si>
  <si>
    <t>cm/m</t>
  </si>
  <si>
    <t>s/min</t>
  </si>
  <si>
    <t>(Kg/m^3)/(g/cc)</t>
  </si>
  <si>
    <t xml:space="preserve"> </t>
  </si>
  <si>
    <t>cm/s (vdot/A_cs)</t>
  </si>
  <si>
    <t>m^2 (pi*D^2/4)</t>
  </si>
  <si>
    <t>Unit Conversion Factors --</t>
  </si>
  <si>
    <t>Mechanical Energy Balance --</t>
  </si>
  <si>
    <t>delta u_b term =</t>
  </si>
  <si>
    <t>delta z term =</t>
  </si>
  <si>
    <t>Total =</t>
  </si>
  <si>
    <t>J/kg (alpha*delta u_b^2/(2*g_c))</t>
  </si>
  <si>
    <t>J/kg (g*delta z/g_c)</t>
  </si>
  <si>
    <t>Overall Quantities --</t>
  </si>
  <si>
    <t>Tubing Quantities --</t>
  </si>
  <si>
    <t>Needle Quantities --</t>
  </si>
  <si>
    <t>ml/min (initially unknown, to be determined)</t>
  </si>
  <si>
    <t>w_loss_tube =</t>
  </si>
  <si>
    <t>w_loss_needle =</t>
  </si>
  <si>
    <t>mm (1/4" ID)</t>
  </si>
  <si>
    <t>cm (1 1/2")</t>
  </si>
  <si>
    <t>J/kg (should be zero, use Tools | Solver)</t>
  </si>
  <si>
    <t>mm</t>
  </si>
  <si>
    <t>J/kg (f*L*u^2/(2*g_c*D), assuming laminar flow so f = 64/N_Re)</t>
  </si>
  <si>
    <t>Created by: Dr. C. S. Tritt</t>
  </si>
  <si>
    <t>Revised by: Dr. J. A. LaMack</t>
  </si>
  <si>
    <t>dimensionless (D*u_b*rho/mu); should be &lt; 2300</t>
  </si>
  <si>
    <t>m/s^2 (change for use on other planets)</t>
  </si>
  <si>
    <t>Fitting Quantitiy --</t>
  </si>
  <si>
    <t>k_fitting =</t>
  </si>
  <si>
    <t>J/kg</t>
  </si>
  <si>
    <t>fitting loss =</t>
  </si>
  <si>
    <t>J/kg (k_fitting*N_Re_mean^(1/2))</t>
  </si>
  <si>
    <t>N_Re_mean</t>
  </si>
  <si>
    <t>dimensionless (sqrt(N_Re_tube*N_Re_needle))</t>
  </si>
  <si>
    <t>Last revised 1/11/09 (v. 3.0)</t>
  </si>
  <si>
    <t>MEB Biomedical Problem</t>
  </si>
  <si>
    <t>Results from MEB Computations</t>
  </si>
  <si>
    <t>Needle D</t>
  </si>
  <si>
    <t>(mm)</t>
  </si>
  <si>
    <t>Flow</t>
  </si>
  <si>
    <t>(ml/min)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</si>
</sst>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3">
    <font>
      <sz val="12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1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2" fillId="0" borderId="0" xfId="0" applyFon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MEB</a:t>
            </a:r>
            <a:r>
              <a:rPr lang="en-US" baseline="0"/>
              <a:t> Solution</a:t>
            </a:r>
            <a:endParaRPr lang="en-US"/>
          </a:p>
        </c:rich>
      </c:tx>
      <c:layout>
        <c:manualLayout>
          <c:xMode val="edge"/>
          <c:yMode val="edge"/>
          <c:x val="0.36625390869293306"/>
          <c:y val="6.9264069264069264E-3"/>
        </c:manualLayout>
      </c:layout>
    </c:title>
    <c:plotArea>
      <c:layout>
        <c:manualLayout>
          <c:layoutTarget val="inner"/>
          <c:xMode val="edge"/>
          <c:yMode val="edge"/>
          <c:x val="0.11438962216053929"/>
          <c:y val="8.5636556666371752E-2"/>
          <c:w val="0.8198689552295173"/>
          <c:h val="0.78090902273579454"/>
        </c:manualLayout>
      </c:layout>
      <c:scatterChart>
        <c:scatterStyle val="smoothMarker"/>
        <c:ser>
          <c:idx val="0"/>
          <c:order val="0"/>
          <c:spPr>
            <a:ln w="19050"/>
          </c:spPr>
          <c:marker>
            <c:symbol val="diamond"/>
            <c:size val="10"/>
            <c:spPr>
              <a:noFill/>
            </c:spPr>
          </c:marker>
          <c:xVal>
            <c:numRef>
              <c:f>Results!$B$6:$B$12</c:f>
              <c:numCache>
                <c:formatCode>0.00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xVal>
          <c:yVal>
            <c:numRef>
              <c:f>Results!$C$6:$C$12</c:f>
              <c:numCache>
                <c:formatCode>0.0</c:formatCode>
                <c:ptCount val="7"/>
                <c:pt idx="0">
                  <c:v>5.85</c:v>
                </c:pt>
                <c:pt idx="1">
                  <c:v>24.72</c:v>
                </c:pt>
                <c:pt idx="2">
                  <c:v>60.29</c:v>
                </c:pt>
                <c:pt idx="3">
                  <c:v>110.36</c:v>
                </c:pt>
                <c:pt idx="4">
                  <c:v>171.93</c:v>
                </c:pt>
                <c:pt idx="5">
                  <c:v>242.69</c:v>
                </c:pt>
                <c:pt idx="6">
                  <c:v>320.82</c:v>
                </c:pt>
              </c:numCache>
            </c:numRef>
          </c:yVal>
          <c:smooth val="1"/>
        </c:ser>
        <c:axId val="150435712"/>
        <c:axId val="152758528"/>
      </c:scatterChart>
      <c:valAx>
        <c:axId val="15043571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Needle Diameter</a:t>
                </a:r>
                <a:r>
                  <a:rPr lang="en-US" baseline="0"/>
                  <a:t> (mm)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268131951132002"/>
              <c:y val="0.93695224460578808"/>
            </c:manualLayout>
          </c:layout>
        </c:title>
        <c:numFmt formatCode="0.00" sourceLinked="1"/>
        <c:tickLblPos val="nextTo"/>
        <c:crossAx val="152758528"/>
        <c:crosses val="autoZero"/>
        <c:crossBetween val="midCat"/>
      </c:valAx>
      <c:valAx>
        <c:axId val="1527585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Blood</a:t>
                </a:r>
                <a:r>
                  <a:rPr lang="en-US" baseline="0"/>
                  <a:t> Flow (ml/min)</a:t>
                </a:r>
                <a:endParaRPr lang="en-US"/>
              </a:p>
            </c:rich>
          </c:tx>
          <c:layout/>
        </c:title>
        <c:numFmt formatCode="0" sourceLinked="0"/>
        <c:tickLblPos val="nextTo"/>
        <c:crossAx val="15043571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742951</xdr:colOff>
      <xdr:row>13</xdr:row>
      <xdr:rowOff>28575</xdr:rowOff>
    </xdr:from>
    <xdr:to>
      <xdr:col>7</xdr:col>
      <xdr:colOff>704851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0.82194</cdr:x>
      <cdr:y>0.76883</cdr:y>
    </cdr:from>
    <cdr:to>
      <cdr:x>0.92086</cdr:x>
      <cdr:y>0.84935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52924" y="2819400"/>
          <a:ext cx="5238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800"/>
            <a:t>CST</a:t>
          </a:r>
          <a:endParaRPr lang="en-US" sz="800" baseline="0"/>
        </a:p>
        <a:p xmlns:a="http://schemas.openxmlformats.org/drawingml/2006/main">
          <a:r>
            <a:rPr lang="en-US" sz="800" baseline="0"/>
            <a:t>1/11/09</a:t>
          </a:r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topLeftCell="A25" zoomScaleNormal="100" workbookViewId="0">
      <selection activeCell="B40" sqref="B40"/>
    </sheetView>
  </sheetViews>
  <sheetFormatPr defaultRowHeight="12.75"/>
  <cols>
    <col min="1" max="1" width="12.77734375" style="1" customWidth="1"/>
    <col min="2" max="2" width="8.6640625" style="1" customWidth="1"/>
    <col min="3" max="3" width="42.21875" style="1" customWidth="1"/>
    <col min="4" max="16384" width="8.88671875" style="1"/>
  </cols>
  <sheetData>
    <row r="1" spans="1:3" ht="12" customHeight="1">
      <c r="A1" s="1" t="s">
        <v>61</v>
      </c>
    </row>
    <row r="2" spans="1:3" ht="12" customHeight="1"/>
    <row r="3" spans="1:3" ht="12" customHeight="1">
      <c r="A3" s="1" t="s">
        <v>49</v>
      </c>
    </row>
    <row r="4" spans="1:3" ht="12" customHeight="1">
      <c r="A4" s="1" t="s">
        <v>50</v>
      </c>
    </row>
    <row r="5" spans="1:3" ht="12" customHeight="1">
      <c r="A5" s="1" t="s">
        <v>60</v>
      </c>
    </row>
    <row r="6" spans="1:3" ht="12" customHeight="1"/>
    <row r="7" spans="1:3" ht="12" customHeight="1">
      <c r="A7" s="1" t="s">
        <v>38</v>
      </c>
    </row>
    <row r="8" spans="1:3" ht="12" customHeight="1"/>
    <row r="9" spans="1:3" ht="12" customHeight="1">
      <c r="A9" s="1" t="s">
        <v>7</v>
      </c>
      <c r="B9" s="3">
        <v>320.8221830421632</v>
      </c>
      <c r="C9" s="1" t="s">
        <v>41</v>
      </c>
    </row>
    <row r="10" spans="1:3" ht="12" customHeight="1">
      <c r="A10" s="1" t="s">
        <v>2</v>
      </c>
      <c r="B10" s="3">
        <v>0</v>
      </c>
      <c r="C10" s="1" t="s">
        <v>28</v>
      </c>
    </row>
    <row r="11" spans="1:3" ht="12" customHeight="1">
      <c r="A11" s="1" t="s">
        <v>0</v>
      </c>
      <c r="B11" s="3">
        <v>2</v>
      </c>
      <c r="C11" s="1" t="s">
        <v>12</v>
      </c>
    </row>
    <row r="12" spans="1:3" ht="12" customHeight="1">
      <c r="A12" s="1" t="s">
        <v>6</v>
      </c>
      <c r="B12" s="1">
        <v>9.8000000000000007</v>
      </c>
      <c r="C12" s="1" t="s">
        <v>52</v>
      </c>
    </row>
    <row r="13" spans="1:3" ht="12" customHeight="1">
      <c r="A13" s="1" t="s">
        <v>5</v>
      </c>
      <c r="B13" s="3">
        <v>1</v>
      </c>
      <c r="C13" s="1" t="s">
        <v>1</v>
      </c>
    </row>
    <row r="14" spans="1:3" ht="12" customHeight="1">
      <c r="A14" s="1" t="s">
        <v>4</v>
      </c>
      <c r="B14" s="3">
        <v>-0.7</v>
      </c>
      <c r="C14" s="1" t="s">
        <v>8</v>
      </c>
    </row>
    <row r="15" spans="1:3" ht="12" customHeight="1">
      <c r="A15" s="1" t="s">
        <v>9</v>
      </c>
      <c r="B15" s="1">
        <v>1.06</v>
      </c>
      <c r="C15" s="1" t="s">
        <v>10</v>
      </c>
    </row>
    <row r="16" spans="1:3" ht="12" customHeight="1">
      <c r="A16" s="1" t="s">
        <v>19</v>
      </c>
      <c r="B16" s="3">
        <v>2.7</v>
      </c>
      <c r="C16" s="1" t="s">
        <v>20</v>
      </c>
    </row>
    <row r="17" spans="1:3" ht="12" customHeight="1">
      <c r="B17" s="3"/>
    </row>
    <row r="18" spans="1:3" ht="12" customHeight="1">
      <c r="A18" s="1" t="s">
        <v>32</v>
      </c>
      <c r="B18" s="3"/>
    </row>
    <row r="19" spans="1:3" ht="12" customHeight="1">
      <c r="B19" s="3"/>
    </row>
    <row r="20" spans="1:3" ht="12" customHeight="1">
      <c r="A20" s="1" t="s">
        <v>33</v>
      </c>
      <c r="B20" s="5">
        <f>B11*((B37-B10)/$B$50)^2/(2*B13)</f>
        <v>2.8968535039813403</v>
      </c>
      <c r="C20" s="1" t="s">
        <v>36</v>
      </c>
    </row>
    <row r="21" spans="1:3" ht="12" customHeight="1">
      <c r="A21" s="1" t="s">
        <v>34</v>
      </c>
      <c r="B21" s="5">
        <f>B12*B14/B13</f>
        <v>-6.86</v>
      </c>
      <c r="C21" s="1" t="s">
        <v>37</v>
      </c>
    </row>
    <row r="22" spans="1:3" ht="12" customHeight="1">
      <c r="A22" s="1" t="s">
        <v>42</v>
      </c>
      <c r="B22" s="5">
        <f>(64/B33)*(B30/B50)*(B29/B50)^2/(2*B13*B31/B51)</f>
        <v>0.34129995731057139</v>
      </c>
      <c r="C22" s="1" t="s">
        <v>48</v>
      </c>
    </row>
    <row r="23" spans="1:3" ht="12" customHeight="1">
      <c r="A23" s="1" t="s">
        <v>56</v>
      </c>
      <c r="B23" s="5">
        <f>B45*SQRT(B46)</f>
        <v>2.3004406612578001</v>
      </c>
      <c r="C23" s="1" t="s">
        <v>57</v>
      </c>
    </row>
    <row r="24" spans="1:3" ht="12" customHeight="1">
      <c r="A24" s="1" t="s">
        <v>43</v>
      </c>
      <c r="B24" s="5">
        <f>(64/B41)*(B38/B50)*(B37/B50)^2/(2*B13*B39/B51)</f>
        <v>1.32140555486953</v>
      </c>
      <c r="C24" s="1" t="s">
        <v>48</v>
      </c>
    </row>
    <row r="25" spans="1:3" ht="12" customHeight="1">
      <c r="A25" s="1" t="s">
        <v>35</v>
      </c>
      <c r="B25" s="5">
        <f>B20+B21+B22+B23+B24</f>
        <v>-3.225807583273621E-7</v>
      </c>
      <c r="C25" s="1" t="s">
        <v>46</v>
      </c>
    </row>
    <row r="26" spans="1:3" ht="12" customHeight="1"/>
    <row r="27" spans="1:3" ht="12" customHeight="1">
      <c r="A27" s="1" t="s">
        <v>39</v>
      </c>
    </row>
    <row r="28" spans="1:3" ht="12" customHeight="1"/>
    <row r="29" spans="1:3" ht="12" customHeight="1">
      <c r="A29" s="1" t="s">
        <v>3</v>
      </c>
      <c r="B29" s="2">
        <f>+B9/$B$52/B32/$B$54*$B$50</f>
        <v>16.884018032841258</v>
      </c>
      <c r="C29" s="1" t="s">
        <v>29</v>
      </c>
    </row>
    <row r="30" spans="1:3" ht="12" customHeight="1">
      <c r="A30" s="1" t="s">
        <v>14</v>
      </c>
      <c r="B30" s="3">
        <v>100</v>
      </c>
      <c r="C30" s="1" t="s">
        <v>18</v>
      </c>
    </row>
    <row r="31" spans="1:3" ht="12" customHeight="1">
      <c r="A31" s="1" t="s">
        <v>15</v>
      </c>
      <c r="B31" s="3">
        <v>6.35</v>
      </c>
      <c r="C31" s="1" t="s">
        <v>44</v>
      </c>
    </row>
    <row r="32" spans="1:3" ht="12" customHeight="1">
      <c r="A32" s="1" t="s">
        <v>21</v>
      </c>
      <c r="B32" s="2">
        <f>+PI()*((B31/B51)^2)/4</f>
        <v>3.1669217443593606E-5</v>
      </c>
      <c r="C32" s="1" t="s">
        <v>30</v>
      </c>
    </row>
    <row r="33" spans="1:3" ht="12" customHeight="1">
      <c r="A33" s="1" t="s">
        <v>11</v>
      </c>
      <c r="B33" s="4">
        <f>+(B31/$B$51)*(B29/$B$50)*($B$15*$B$55)/($B$16/$B$53)</f>
        <v>420.91231621872038</v>
      </c>
      <c r="C33" s="1" t="s">
        <v>51</v>
      </c>
    </row>
    <row r="34" spans="1:3" ht="12" customHeight="1"/>
    <row r="35" spans="1:3" ht="12" customHeight="1">
      <c r="A35" s="1" t="s">
        <v>40</v>
      </c>
    </row>
    <row r="36" spans="1:3" ht="12" customHeight="1"/>
    <row r="37" spans="1:3" ht="12" customHeight="1">
      <c r="A37" s="1" t="s">
        <v>13</v>
      </c>
      <c r="B37" s="2">
        <f>+B9/$B$52/B40/$B$54*$B$50</f>
        <v>170.20145428231041</v>
      </c>
      <c r="C37" s="1" t="s">
        <v>29</v>
      </c>
    </row>
    <row r="38" spans="1:3" ht="12" customHeight="1">
      <c r="A38" s="1" t="s">
        <v>16</v>
      </c>
      <c r="B38" s="3">
        <v>3.81</v>
      </c>
      <c r="C38" s="1" t="s">
        <v>45</v>
      </c>
    </row>
    <row r="39" spans="1:3" ht="12" customHeight="1">
      <c r="A39" s="1" t="s">
        <v>17</v>
      </c>
      <c r="B39" s="3">
        <v>2</v>
      </c>
      <c r="C39" s="1" t="s">
        <v>47</v>
      </c>
    </row>
    <row r="40" spans="1:3" ht="12" customHeight="1">
      <c r="A40" s="1" t="s">
        <v>21</v>
      </c>
      <c r="B40" s="2">
        <f>+PI()*((B39/B51)^2)/4</f>
        <v>3.1415926535897929E-6</v>
      </c>
      <c r="C40" s="1" t="s">
        <v>30</v>
      </c>
    </row>
    <row r="41" spans="1:3" ht="12" customHeight="1">
      <c r="A41" s="1" t="s">
        <v>11</v>
      </c>
      <c r="B41" s="4">
        <f>+(B39/$B$51)*(B37/$B$50)*($B$15*$B$55)/($B$16/$B$53)</f>
        <v>1336.3966039944373</v>
      </c>
      <c r="C41" s="1" t="s">
        <v>51</v>
      </c>
    </row>
    <row r="42" spans="1:3" ht="12" customHeight="1">
      <c r="B42" s="4"/>
    </row>
    <row r="43" spans="1:3" ht="12" customHeight="1">
      <c r="A43" s="1" t="s">
        <v>53</v>
      </c>
      <c r="B43" s="4"/>
    </row>
    <row r="44" spans="1:3" ht="12" customHeight="1">
      <c r="B44" s="4"/>
    </row>
    <row r="45" spans="1:3" ht="12" customHeight="1">
      <c r="A45" s="1" t="s">
        <v>54</v>
      </c>
      <c r="B45" s="7">
        <v>8.4000000000000005E-2</v>
      </c>
      <c r="C45" s="1" t="s">
        <v>55</v>
      </c>
    </row>
    <row r="46" spans="1:3" ht="12" customHeight="1">
      <c r="A46" s="1" t="s">
        <v>58</v>
      </c>
      <c r="B46" s="7">
        <f>SQRT(B33*B41)</f>
        <v>750.00385997282092</v>
      </c>
      <c r="C46" s="1" t="s">
        <v>59</v>
      </c>
    </row>
    <row r="47" spans="1:3" ht="12" customHeight="1"/>
    <row r="48" spans="1:3" ht="12" customHeight="1">
      <c r="A48" s="1" t="s">
        <v>31</v>
      </c>
    </row>
    <row r="49" spans="2:3" ht="12" customHeight="1"/>
    <row r="50" spans="2:3" ht="12" customHeight="1">
      <c r="B50" s="6">
        <v>100</v>
      </c>
      <c r="C50" s="1" t="s">
        <v>25</v>
      </c>
    </row>
    <row r="51" spans="2:3" ht="12" customHeight="1">
      <c r="B51" s="6">
        <v>1000</v>
      </c>
      <c r="C51" s="1" t="s">
        <v>22</v>
      </c>
    </row>
    <row r="52" spans="2:3" ht="12" customHeight="1">
      <c r="B52" s="6">
        <v>1000000</v>
      </c>
      <c r="C52" s="1" t="s">
        <v>23</v>
      </c>
    </row>
    <row r="53" spans="2:3" ht="12" customHeight="1">
      <c r="B53" s="6">
        <v>1000</v>
      </c>
      <c r="C53" s="1" t="s">
        <v>24</v>
      </c>
    </row>
    <row r="54" spans="2:3" ht="12" customHeight="1">
      <c r="B54" s="6">
        <v>60</v>
      </c>
      <c r="C54" s="1" t="s">
        <v>26</v>
      </c>
    </row>
    <row r="55" spans="2:3" ht="12" customHeight="1">
      <c r="B55" s="6">
        <v>1000</v>
      </c>
      <c r="C55" s="1" t="s">
        <v>27</v>
      </c>
    </row>
  </sheetData>
  <phoneticPr fontId="0" type="noConversion"/>
  <printOptions headings="1" gridLines="1"/>
  <pageMargins left="1" right="1" top="1" bottom="1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Normal="100" workbookViewId="0">
      <selection activeCell="B6" sqref="B6"/>
    </sheetView>
  </sheetViews>
  <sheetFormatPr defaultRowHeight="15"/>
  <sheetData>
    <row r="1" spans="1:3">
      <c r="A1" s="8" t="s">
        <v>62</v>
      </c>
    </row>
    <row r="3" spans="1:3">
      <c r="B3" s="8" t="s">
        <v>63</v>
      </c>
      <c r="C3" s="8" t="s">
        <v>65</v>
      </c>
    </row>
    <row r="4" spans="1:3">
      <c r="B4" s="8" t="s">
        <v>64</v>
      </c>
      <c r="C4" s="8" t="s">
        <v>66</v>
      </c>
    </row>
    <row r="6" spans="1:3">
      <c r="B6" s="9">
        <v>0.5</v>
      </c>
      <c r="C6" s="10">
        <v>5.85</v>
      </c>
    </row>
    <row r="7" spans="1:3">
      <c r="B7" s="9">
        <v>0.75</v>
      </c>
      <c r="C7" s="10">
        <v>24.72</v>
      </c>
    </row>
    <row r="8" spans="1:3">
      <c r="B8" s="9">
        <v>1</v>
      </c>
      <c r="C8" s="10">
        <v>60.29</v>
      </c>
    </row>
    <row r="9" spans="1:3">
      <c r="B9" s="9">
        <v>1.25</v>
      </c>
      <c r="C9" s="10">
        <v>110.36</v>
      </c>
    </row>
    <row r="10" spans="1:3">
      <c r="B10" s="9">
        <v>1.5</v>
      </c>
      <c r="C10" s="10">
        <v>171.93</v>
      </c>
    </row>
    <row r="11" spans="1:3">
      <c r="B11" s="9">
        <v>1.75</v>
      </c>
      <c r="C11" s="10">
        <v>242.69</v>
      </c>
    </row>
    <row r="12" spans="1:3">
      <c r="B12" s="9">
        <v>2</v>
      </c>
      <c r="C12" s="10">
        <v>320.82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Results</vt:lpstr>
      <vt:lpstr>Calculations!Print_Area</vt:lpstr>
    </vt:vector>
  </TitlesOfParts>
  <Company>Milwaukee 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S. Tritt</dc:creator>
  <cp:lastModifiedBy>Charles S. Tritt, Ph.D.</cp:lastModifiedBy>
  <cp:lastPrinted>2009-01-12T13:50:22Z</cp:lastPrinted>
  <dcterms:created xsi:type="dcterms:W3CDTF">1999-12-08T20:21:11Z</dcterms:created>
  <dcterms:modified xsi:type="dcterms:W3CDTF">2009-01-12T13:50:25Z</dcterms:modified>
</cp:coreProperties>
</file>